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stenrechn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€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  <color rgb="00FFFFFF"/>
    </font>
    <font>
      <name val="Arial"/>
      <i val="1"/>
      <color rgb="00808080"/>
      <sz val="8"/>
    </font>
  </fonts>
  <fills count="4">
    <fill>
      <patternFill/>
    </fill>
    <fill>
      <patternFill patternType="gray125"/>
    </fill>
    <fill>
      <patternFill patternType="solid">
        <fgColor rgb="000B3D5C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2" fillId="0" borderId="1" pivotButton="0" quotePrefix="0" xfId="0"/>
    <xf numFmtId="164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30" customWidth="1" min="3" max="3"/>
  </cols>
  <sheetData>
    <row r="1">
      <c r="A1" s="1" t="inlineStr">
        <is>
          <t>Kostenrechner ISO 9001 – drei Posten, drei Jahre</t>
        </is>
      </c>
    </row>
    <row r="2">
      <c r="A2" s="2" t="inlineStr">
        <is>
          <t>Gelbe Felder ausfüllen. Richtwerte Stand Oktober 2026; Zertifizierer kalkulieren individuell.</t>
        </is>
      </c>
    </row>
    <row r="4">
      <c r="A4" s="3" t="inlineStr">
        <is>
          <t>Eingaben</t>
        </is>
      </c>
      <c r="B4" s="4" t="n"/>
      <c r="C4" s="4" t="n"/>
    </row>
    <row r="5">
      <c r="A5" s="5" t="inlineStr">
        <is>
          <t>Vollzeitkräfte</t>
        </is>
      </c>
      <c r="B5" s="6" t="n">
        <v>8</v>
      </c>
      <c r="C5" s="7" t="inlineStr">
        <is>
          <t>Anzahl</t>
        </is>
      </c>
    </row>
    <row r="6">
      <c r="A6" s="5" t="inlineStr">
        <is>
          <t>Teilzeitkräfte (zählen 0,5)</t>
        </is>
      </c>
      <c r="B6" s="6" t="n">
        <v>4</v>
      </c>
      <c r="C6" s="7" t="inlineStr">
        <is>
          <t>Anzahl</t>
        </is>
      </c>
    </row>
    <row r="7">
      <c r="A7" s="5" t="inlineStr">
        <is>
          <t>Aushilfen (zählen 0,25)</t>
        </is>
      </c>
      <c r="B7" s="6" t="n">
        <v>4</v>
      </c>
      <c r="C7" s="7" t="inlineStr">
        <is>
          <t>Anzahl</t>
        </is>
      </c>
    </row>
    <row r="8">
      <c r="A8" s="5" t="inlineStr">
        <is>
          <t>Effektive Mitarbeiter</t>
        </is>
      </c>
      <c r="B8" s="5">
        <f>B5+B6*0.5+B7*0.25</f>
        <v/>
      </c>
      <c r="C8" s="7" t="inlineStr">
        <is>
          <t>berechnet</t>
        </is>
      </c>
    </row>
    <row r="9">
      <c r="A9" s="5" t="inlineStr">
        <is>
          <t>Stundensatz Chef/QMB (€)</t>
        </is>
      </c>
      <c r="B9" s="6" t="n">
        <v>80</v>
      </c>
      <c r="C9" s="7" t="inlineStr">
        <is>
          <t>€/h</t>
        </is>
      </c>
    </row>
    <row r="10">
      <c r="A10" s="5" t="inlineStr">
        <is>
          <t>Weg: 1 = selbst, 2 = Berater, 3 = Express</t>
        </is>
      </c>
      <c r="B10" s="6" t="n">
        <v>2</v>
      </c>
      <c r="C10" s="7" t="inlineStr"/>
    </row>
    <row r="11">
      <c r="A11" s="5" t="inlineStr">
        <is>
          <t>Zertifikat: 1 = akkreditiert, 2 = nicht-akkreditiert</t>
        </is>
      </c>
      <c r="B11" s="6" t="n">
        <v>1</v>
      </c>
      <c r="C11" s="7" t="inlineStr"/>
    </row>
    <row r="12">
      <c r="A12" s="5" t="inlineStr">
        <is>
          <t>BAFA: 1 = ja (West 50 %), 2 = ja (Ost 80 %), 0 = nein</t>
        </is>
      </c>
      <c r="B12" s="6" t="n">
        <v>1</v>
      </c>
      <c r="C12" s="7" t="inlineStr"/>
    </row>
    <row r="13">
      <c r="A13" s="5" t="inlineStr">
        <is>
          <t>Beratung Festpreis (€, nur Weg 2)</t>
        </is>
      </c>
      <c r="B13" s="6" t="n">
        <v>4500</v>
      </c>
      <c r="C13" s="7" t="inlineStr">
        <is>
          <t>4.500 bis 7.500</t>
        </is>
      </c>
    </row>
    <row r="14">
      <c r="A14" s="5" t="inlineStr">
        <is>
          <t>Express Festpreis (€, nur Weg 3)</t>
        </is>
      </c>
      <c r="B14" s="6" t="n">
        <v>1200</v>
      </c>
      <c r="C14" s="7" t="inlineStr">
        <is>
          <t>nach Mitarbeiterzahl</t>
        </is>
      </c>
    </row>
    <row r="15">
      <c r="A15" s="5" t="inlineStr">
        <is>
          <t>Tagessatz Zertifizierer akkreditiert (€)</t>
        </is>
      </c>
      <c r="B15" s="6" t="n">
        <v>1300</v>
      </c>
      <c r="C15" s="7" t="inlineStr">
        <is>
          <t>1.100 bis 1.600</t>
        </is>
      </c>
    </row>
    <row r="16">
      <c r="A16" s="5" t="inlineStr">
        <is>
          <t>Nebenkosten akkreditiert je Audit (€)</t>
        </is>
      </c>
      <c r="B16" s="6" t="n">
        <v>400</v>
      </c>
      <c r="C16" s="7" t="inlineStr">
        <is>
          <t>Zertifikat, Reise, Bericht</t>
        </is>
      </c>
    </row>
    <row r="17">
      <c r="A17" s="5" t="inlineStr">
        <is>
          <t>Jahresgebühr nicht-akkreditiert (€)</t>
        </is>
      </c>
      <c r="B17" s="6" t="n">
        <v>800</v>
      </c>
      <c r="C17" s="7" t="inlineStr">
        <is>
          <t>800 bis 1.000</t>
        </is>
      </c>
    </row>
    <row r="18">
      <c r="A18" s="3" t="inlineStr">
        <is>
          <t>Berechnung</t>
        </is>
      </c>
      <c r="B18" s="4" t="n"/>
      <c r="C18" s="4" t="n"/>
    </row>
    <row r="19">
      <c r="A19" s="5" t="inlineStr">
        <is>
          <t>Audittage Erstzertifizierung (IAF MD 5 Richtwert)</t>
        </is>
      </c>
      <c r="B19" s="5">
        <f>IF(B8&lt;=5,1.5,IF(B8&lt;=10,2,IF(B8&lt;=15,2.5,IF(B8&lt;=25,3,IF(B8&lt;=45,4,5)))))</f>
        <v/>
      </c>
      <c r="C19" s="7" t="inlineStr">
        <is>
          <t>Tage</t>
        </is>
      </c>
    </row>
    <row r="20">
      <c r="A20" s="5" t="inlineStr">
        <is>
          <t>Audittage Überwachung je Jahr (≈ 1/3)</t>
        </is>
      </c>
      <c r="B20" s="5">
        <f>ROUND(B19/3*2,0)/2</f>
        <v/>
      </c>
      <c r="C20" s="7" t="inlineStr">
        <is>
          <t>Tage</t>
        </is>
      </c>
    </row>
    <row r="21">
      <c r="A21" s="5" t="inlineStr">
        <is>
          <t>Zertifizierer Jahr 1 (€)</t>
        </is>
      </c>
      <c r="B21" s="8">
        <f>IF(B11=1,B19*B15+B16,B17)</f>
        <v/>
      </c>
      <c r="C21" s="7" t="inlineStr"/>
    </row>
    <row r="22">
      <c r="A22" s="5" t="inlineStr">
        <is>
          <t>Zertifizierer Jahr 2 (€)</t>
        </is>
      </c>
      <c r="B22" s="8">
        <f>IF(B11=1,B20*B15+B16,B17)</f>
        <v/>
      </c>
      <c r="C22" s="7" t="inlineStr"/>
    </row>
    <row r="23">
      <c r="A23" s="5" t="inlineStr">
        <is>
          <t>Zertifizierer Jahr 3 (€)</t>
        </is>
      </c>
      <c r="B23" s="8">
        <f>B22</f>
        <v/>
      </c>
      <c r="C23" s="7" t="inlineStr"/>
    </row>
    <row r="24">
      <c r="A24" s="5" t="inlineStr">
        <is>
          <t>Beratung/Express (€)</t>
        </is>
      </c>
      <c r="B24" s="8">
        <f>IF(B10=2,B13,IF(B10=3,B14,0))</f>
        <v/>
      </c>
      <c r="C24" s="7" t="inlineStr"/>
    </row>
    <row r="25">
      <c r="A25" s="5" t="inlineStr">
        <is>
          <t>Eigene Stunden Chef/QMB</t>
        </is>
      </c>
      <c r="B25" s="8">
        <f>IF(B10=1,60,IF(B10=2,28,12))</f>
        <v/>
      </c>
      <c r="C25" s="7" t="inlineStr">
        <is>
          <t>h</t>
        </is>
      </c>
    </row>
    <row r="26">
      <c r="A26" s="5" t="inlineStr">
        <is>
          <t>Eigene Stunden in €</t>
        </is>
      </c>
      <c r="B26" s="8">
        <f>B25*B9</f>
        <v/>
      </c>
      <c r="C26" s="7" t="inlineStr"/>
    </row>
    <row r="27">
      <c r="A27" s="5" t="inlineStr">
        <is>
          <t>BAFA-Zuschuss (€)</t>
        </is>
      </c>
      <c r="B27" s="8">
        <f>IF(AND(B10=2,B12&gt;0),MIN(B13,3500)*IF(B12=1,0.5,0.8),0)</f>
        <v/>
      </c>
      <c r="C27" s="7" t="inlineStr"/>
    </row>
    <row r="28">
      <c r="A28" s="5" t="inlineStr">
        <is>
          <t>Summe extern 3 Jahre (€)</t>
        </is>
      </c>
      <c r="B28" s="8">
        <f>B21+B22+B23+B24-B27</f>
        <v/>
      </c>
      <c r="C28" s="7" t="inlineStr"/>
    </row>
    <row r="29">
      <c r="A29" s="5" t="inlineStr">
        <is>
          <t>Summe inkl. eigene Stunden (€)</t>
        </is>
      </c>
      <c r="B29" s="8">
        <f>B28+B26</f>
        <v/>
      </c>
      <c r="C29" s="7" t="inlineStr"/>
    </row>
    <row r="30">
      <c r="A30" s="5" t="n"/>
      <c r="B30" s="5" t="n"/>
      <c r="C30" s="5" t="n"/>
    </row>
    <row r="31">
      <c r="A31" s="9" t="inlineStr">
        <is>
          <t>Die Unterlagen wurden mit KI-Unterstützung erstellt. Die Inhalte werden durch den Projektleiter geprüft.</t>
        </is>
      </c>
    </row>
  </sheetData>
  <pageMargins left="0.75" right="0.75" top="1" bottom="1" header="0.5" footer="0.5"/>
  <headerFooter>
    <oddHeader/>
    <oddFooter>&amp;C&amp;"Arial,Italic"&amp;8 Die Unterlagen wurden mit KI-Unterstützung erstellt. Die Inhalte werden durch den Projektleiter geprüft.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2026-10-29T21:40:15Z</dcterms:created>
  <dcterms:modified xmlns:dcterms="http://purl.org/dc/terms/" xmlns:xsi="http://www.w3.org/2001/XMLSchema-instance" xsi:type="dcterms:W3CDTF">2026-10-29T21:40:15Z</dcterms:modified>
</cp:coreProperties>
</file>